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200" windowHeight="5700"/>
  </bookViews>
  <sheets>
    <sheet name="Prüfung Einkommensgrenzen" sheetId="1" r:id="rId1"/>
  </sheets>
  <definedNames>
    <definedName name="_xlnm.Print_Area" localSheetId="0">'Prüfung Einkommensgrenzen'!$A$1:$K$12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/>
  <c r="R43" l="1"/>
  <c r="R41" l="1"/>
  <c r="O39"/>
  <c r="P39"/>
  <c r="Q39"/>
  <c r="M38"/>
  <c r="R38" s="1"/>
  <c r="N37"/>
  <c r="O37"/>
  <c r="P37"/>
  <c r="Q37"/>
  <c r="M37"/>
  <c r="R18"/>
  <c r="S18"/>
  <c r="T18"/>
  <c r="U18"/>
  <c r="R17"/>
  <c r="S17"/>
  <c r="T17"/>
  <c r="U17"/>
  <c r="R16"/>
  <c r="S16"/>
  <c r="S19" s="1"/>
  <c r="I32" s="1"/>
  <c r="T16"/>
  <c r="U16"/>
  <c r="U19" s="1"/>
  <c r="K32" s="1"/>
  <c r="Q18"/>
  <c r="Q17"/>
  <c r="Q16"/>
  <c r="T19" l="1"/>
  <c r="J32" s="1"/>
  <c r="R37"/>
  <c r="R19"/>
  <c r="H32" s="1"/>
  <c r="Q19"/>
  <c r="G32" s="1"/>
  <c r="M16" l="1"/>
  <c r="N16"/>
  <c r="O16"/>
  <c r="P16"/>
  <c r="M17"/>
  <c r="N17"/>
  <c r="O17"/>
  <c r="P17"/>
  <c r="M20"/>
  <c r="N20"/>
  <c r="O20"/>
  <c r="P20"/>
  <c r="M21"/>
  <c r="N21"/>
  <c r="O21"/>
  <c r="P21"/>
  <c r="M22"/>
  <c r="N22"/>
  <c r="O22"/>
  <c r="P22"/>
  <c r="L22"/>
  <c r="L21"/>
  <c r="L20"/>
  <c r="L17"/>
  <c r="L16"/>
  <c r="M23" l="1"/>
  <c r="H23" s="1"/>
  <c r="N23"/>
  <c r="I23" s="1"/>
  <c r="O23"/>
  <c r="J23" s="1"/>
  <c r="P23"/>
  <c r="K23" s="1"/>
  <c r="L23"/>
  <c r="G23" s="1"/>
  <c r="E8"/>
  <c r="D8"/>
  <c r="J25" l="1"/>
  <c r="J34" s="1"/>
  <c r="K25"/>
  <c r="K34" s="1"/>
  <c r="G25"/>
  <c r="G34" s="1"/>
  <c r="I25"/>
  <c r="I34" s="1"/>
  <c r="H25"/>
  <c r="H34" s="1"/>
  <c r="N39" s="1"/>
  <c r="R39" s="1"/>
  <c r="R44" s="1"/>
  <c r="G45" s="1"/>
  <c r="G47" l="1"/>
  <c r="E9"/>
  <c r="E10" s="1"/>
  <c r="D9"/>
  <c r="D10" s="1"/>
  <c r="G8" l="1"/>
  <c r="G7"/>
</calcChain>
</file>

<file path=xl/sharedStrings.xml><?xml version="1.0" encoding="utf-8"?>
<sst xmlns="http://schemas.openxmlformats.org/spreadsheetml/2006/main" count="44" uniqueCount="42">
  <si>
    <t>Name / Objekt</t>
  </si>
  <si>
    <t>Stand: 01.01.2018</t>
  </si>
  <si>
    <t>Obergrenze</t>
  </si>
  <si>
    <t>Untergrenze</t>
  </si>
  <si>
    <t>Gesamtpersonenzahl</t>
  </si>
  <si>
    <t>davon Kind/ Kinder mit Kindergeld</t>
  </si>
  <si>
    <t>Anzahl</t>
  </si>
  <si>
    <t>Antragsteller/ in</t>
  </si>
  <si>
    <t>1. Angehöriger</t>
  </si>
  <si>
    <t>2. Angehöriger</t>
  </si>
  <si>
    <t>3. Angehöriger</t>
  </si>
  <si>
    <t>4. Angehöriger</t>
  </si>
  <si>
    <r>
      <rPr>
        <b/>
        <sz val="11"/>
        <color theme="1"/>
        <rFont val="Calibri"/>
        <family val="2"/>
        <scheme val="minor"/>
      </rPr>
      <t>Erwerbseinkommen</t>
    </r>
    <r>
      <rPr>
        <sz val="11"/>
        <color theme="1"/>
        <rFont val="Calibri"/>
        <family val="2"/>
        <scheme val="minor"/>
      </rPr>
      <t xml:space="preserve"> (z. B. Lohn, Gehalt, Besoldung)</t>
    </r>
  </si>
  <si>
    <r>
      <rPr>
        <b/>
        <sz val="11"/>
        <color theme="1"/>
        <rFont val="Calibri"/>
        <family val="2"/>
        <scheme val="minor"/>
      </rPr>
      <t>Rente</t>
    </r>
    <r>
      <rPr>
        <sz val="11"/>
        <color theme="1"/>
        <rFont val="Calibri"/>
        <family val="2"/>
        <scheme val="minor"/>
      </rPr>
      <t xml:space="preserve"> (z. B. Altersrente, Pension, Betriebsrente)</t>
    </r>
  </si>
  <si>
    <t>Einkünfte aus Kapitalvermögen</t>
  </si>
  <si>
    <t>Arbeitslosengeld 1</t>
  </si>
  <si>
    <t>Mini-Job</t>
  </si>
  <si>
    <t>Unterhalt</t>
  </si>
  <si>
    <t>abzüglich Werbungskosten</t>
  </si>
  <si>
    <t>Zwischensumme</t>
  </si>
  <si>
    <t>Zahlen Sie:</t>
  </si>
  <si>
    <t>Steuern von Einkommen (z. B. Lohnsteuer oder Einkommensteuer)?</t>
  </si>
  <si>
    <t>Beiträge zur Rentenversicherung (auch private Beiträge)?</t>
  </si>
  <si>
    <t>Pauschaler Abzug gem. § 7 Abs. 2 HWoFG</t>
  </si>
  <si>
    <r>
      <t xml:space="preserve">Beiträge zur Kranken- </t>
    </r>
    <r>
      <rPr>
        <b/>
        <u/>
        <sz val="11"/>
        <color rgb="FFFF0000"/>
        <rFont val="Calibri"/>
        <family val="2"/>
        <scheme val="minor"/>
      </rPr>
      <t>und</t>
    </r>
    <r>
      <rPr>
        <sz val="11"/>
        <color rgb="FFFF0000"/>
        <rFont val="Calibri"/>
        <family val="2"/>
        <scheme val="minor"/>
      </rPr>
      <t xml:space="preserve"> Pflegeversicherung?</t>
    </r>
  </si>
  <si>
    <t>Bitte jeweils mit x markieren wenn zutreffend</t>
  </si>
  <si>
    <t>Ist folgende Aussage zutreffend?:</t>
  </si>
  <si>
    <t>Schwerbehinderung (mind. 50 %) liegt vor</t>
  </si>
  <si>
    <t>Gewerbebetrieb / Selbständige Tätigkeit</t>
  </si>
  <si>
    <t>Junges Ehepaar/Lebenspartner (nicht länger als 5 Jahre verheiratet und beide nicht älter als 39 Jahre)</t>
  </si>
  <si>
    <t>Zwischensumme Abzugsbeträge</t>
  </si>
  <si>
    <t>Bereinigtes Jahreseinkommen des Haushalts</t>
  </si>
  <si>
    <t>Überschlägige Einkommensberechnung für Förderprogramme 1 und 2</t>
  </si>
  <si>
    <t>I Angaben zur Haushaltsgröße</t>
  </si>
  <si>
    <t>II Angaben zum Einkommen</t>
  </si>
  <si>
    <t>Mit Ihrem Haushaltseinkommen sind Sie voraussichtlich:</t>
  </si>
  <si>
    <t>Jahresbetrag für den Sie gesetzlich unterhaltsverpflichtet sind</t>
  </si>
  <si>
    <t>III Ergebnis der Prüfung:</t>
  </si>
  <si>
    <r>
      <t xml:space="preserve">Bitte nur </t>
    </r>
    <r>
      <rPr>
        <b/>
        <u/>
        <sz val="11"/>
        <color theme="1"/>
        <rFont val="Calibri"/>
        <family val="2"/>
        <scheme val="minor"/>
      </rPr>
      <t>Brutto-</t>
    </r>
    <r>
      <rPr>
        <b/>
        <sz val="11"/>
        <color theme="1"/>
        <rFont val="Calibri"/>
        <family val="2"/>
        <scheme val="minor"/>
      </rPr>
      <t>Jahresbeträge (12 Monate) eintragen</t>
    </r>
  </si>
  <si>
    <t>Kinder mit eigenem Einkommen zwischen 16 und 24 Jahren (bitte nur beim Kind ankreuzen)</t>
  </si>
  <si>
    <t>EK-Grenzen</t>
  </si>
  <si>
    <r>
      <rPr>
        <b/>
        <sz val="11"/>
        <color rgb="FFFF0000"/>
        <rFont val="Calibri"/>
        <family val="2"/>
        <scheme val="minor"/>
      </rPr>
      <t xml:space="preserve">NUR FÜR ALLEINERZIEHENDE, </t>
    </r>
    <r>
      <rPr>
        <b/>
        <u/>
        <sz val="11"/>
        <color rgb="FFFF0000"/>
        <rFont val="Calibri"/>
        <family val="2"/>
        <scheme val="minor"/>
      </rPr>
      <t>wenn</t>
    </r>
    <r>
      <rPr>
        <b/>
        <sz val="11"/>
        <color rgb="FFFF0000"/>
        <rFont val="Calibri"/>
        <family val="2"/>
        <scheme val="minor"/>
      </rPr>
      <t xml:space="preserve"> sie arbeiten gehen</t>
    </r>
    <r>
      <rPr>
        <sz val="11"/>
        <color rgb="FFFF0000"/>
        <rFont val="Calibri"/>
        <family val="2"/>
        <scheme val="minor"/>
      </rPr>
      <t>: Anzahl der Kinder unter 12 Jahren mit Kindergeld</t>
    </r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</si>
</sst>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#,##0_ ;\-#,##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CC00"/>
      <name val="Arial"/>
      <family val="2"/>
    </font>
    <font>
      <b/>
      <sz val="14"/>
      <color rgb="FFFF0000"/>
      <name val="Arial"/>
      <family val="2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9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/>
      <diagonal/>
    </border>
    <border>
      <left/>
      <right/>
      <top style="thick">
        <color theme="4" tint="0.39994506668294322"/>
      </top>
      <bottom/>
      <diagonal/>
    </border>
    <border>
      <left/>
      <right/>
      <top style="thick">
        <color theme="4" tint="0.39994506668294322"/>
      </top>
      <bottom style="medium">
        <color indexed="64"/>
      </bottom>
      <diagonal/>
    </border>
    <border>
      <left/>
      <right style="thick">
        <color theme="4" tint="0.39994506668294322"/>
      </right>
      <top style="thick">
        <color theme="4" tint="0.39994506668294322"/>
      </top>
      <bottom style="medium">
        <color indexed="64"/>
      </bottom>
      <diagonal/>
    </border>
    <border>
      <left style="thick">
        <color theme="4" tint="0.39994506668294322"/>
      </left>
      <right/>
      <top/>
      <bottom/>
      <diagonal/>
    </border>
    <border>
      <left style="medium">
        <color indexed="64"/>
      </left>
      <right style="thick">
        <color theme="4" tint="0.39994506668294322"/>
      </right>
      <top style="medium">
        <color indexed="64"/>
      </top>
      <bottom/>
      <diagonal/>
    </border>
    <border>
      <left style="thin">
        <color indexed="64"/>
      </left>
      <right style="thick">
        <color theme="4" tint="0.39994506668294322"/>
      </right>
      <top style="thin">
        <color indexed="64"/>
      </top>
      <bottom style="thin">
        <color indexed="64"/>
      </bottom>
      <diagonal/>
    </border>
    <border>
      <left/>
      <right style="thick">
        <color theme="4" tint="0.39994506668294322"/>
      </right>
      <top style="thin">
        <color indexed="64"/>
      </top>
      <bottom style="thin">
        <color indexed="64"/>
      </bottom>
      <diagonal/>
    </border>
    <border>
      <left/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/>
      <top/>
      <bottom style="thick">
        <color theme="4" tint="0.39994506668294322"/>
      </bottom>
      <diagonal/>
    </border>
    <border>
      <left/>
      <right/>
      <top/>
      <bottom style="thick">
        <color theme="4" tint="0.39994506668294322"/>
      </bottom>
      <diagonal/>
    </border>
    <border>
      <left/>
      <right style="thick">
        <color theme="4" tint="0.39994506668294322"/>
      </right>
      <top/>
      <bottom style="thick">
        <color theme="4" tint="0.39994506668294322"/>
      </bottom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4" fillId="0" borderId="24" applyNumberFormat="0" applyFill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</cellStyleXfs>
  <cellXfs count="110">
    <xf numFmtId="0" fontId="0" fillId="0" borderId="0" xfId="0"/>
    <xf numFmtId="44" fontId="0" fillId="0" borderId="15" xfId="1" applyFont="1" applyFill="1" applyBorder="1" applyProtection="1"/>
    <xf numFmtId="0" fontId="6" fillId="3" borderId="1" xfId="0" applyFont="1" applyFill="1" applyBorder="1" applyAlignment="1" applyProtection="1">
      <alignment horizontal="center" vertical="center"/>
      <protection locked="0"/>
    </xf>
    <xf numFmtId="44" fontId="0" fillId="0" borderId="16" xfId="1" applyFont="1" applyFill="1" applyBorder="1" applyProtection="1"/>
    <xf numFmtId="0" fontId="0" fillId="3" borderId="15" xfId="0" applyFill="1" applyBorder="1" applyAlignment="1" applyProtection="1">
      <alignment horizontal="center" vertical="center"/>
      <protection locked="0"/>
    </xf>
    <xf numFmtId="0" fontId="0" fillId="0" borderId="15" xfId="0" applyNumberFormat="1" applyFill="1" applyBorder="1" applyProtection="1"/>
    <xf numFmtId="165" fontId="0" fillId="3" borderId="15" xfId="0" applyNumberFormat="1" applyFill="1" applyBorder="1" applyProtection="1">
      <protection locked="0"/>
    </xf>
    <xf numFmtId="166" fontId="0" fillId="3" borderId="15" xfId="1" applyNumberFormat="1" applyFont="1" applyFill="1" applyBorder="1" applyProtection="1">
      <protection locked="0"/>
    </xf>
    <xf numFmtId="44" fontId="0" fillId="3" borderId="22" xfId="1" applyFont="1" applyFill="1" applyBorder="1" applyProtection="1">
      <protection locked="0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6" xfId="0" applyFont="1" applyBorder="1" applyProtection="1"/>
    <xf numFmtId="0" fontId="7" fillId="0" borderId="12" xfId="0" applyFont="1" applyBorder="1" applyProtection="1"/>
    <xf numFmtId="0" fontId="7" fillId="0" borderId="13" xfId="0" applyFont="1" applyBorder="1" applyAlignment="1" applyProtection="1"/>
    <xf numFmtId="0" fontId="7" fillId="0" borderId="14" xfId="0" applyFont="1" applyBorder="1" applyProtection="1"/>
    <xf numFmtId="0" fontId="0" fillId="0" borderId="0" xfId="0" applyBorder="1" applyProtection="1"/>
    <xf numFmtId="165" fontId="0" fillId="0" borderId="15" xfId="0" applyNumberFormat="1" applyBorder="1" applyProtection="1"/>
    <xf numFmtId="165" fontId="0" fillId="0" borderId="16" xfId="0" applyNumberFormat="1" applyBorder="1" applyProtection="1"/>
    <xf numFmtId="0" fontId="0" fillId="0" borderId="16" xfId="0" applyFill="1" applyBorder="1" applyAlignment="1" applyProtection="1">
      <alignment horizontal="center" vertical="center"/>
    </xf>
    <xf numFmtId="0" fontId="0" fillId="0" borderId="16" xfId="0" applyNumberFormat="1" applyFill="1" applyBorder="1" applyProtection="1"/>
    <xf numFmtId="165" fontId="0" fillId="0" borderId="0" xfId="0" applyNumberFormat="1" applyBorder="1" applyProtection="1"/>
    <xf numFmtId="44" fontId="0" fillId="0" borderId="0" xfId="1" applyFont="1" applyProtection="1"/>
    <xf numFmtId="0" fontId="0" fillId="0" borderId="22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165" fontId="0" fillId="0" borderId="0" xfId="0" applyNumberFormat="1" applyProtection="1"/>
    <xf numFmtId="165" fontId="0" fillId="0" borderId="5" xfId="0" applyNumberFormat="1" applyBorder="1" applyProtection="1"/>
    <xf numFmtId="44" fontId="0" fillId="0" borderId="0" xfId="0" applyNumberFormat="1" applyProtection="1"/>
    <xf numFmtId="165" fontId="0" fillId="0" borderId="20" xfId="0" applyNumberFormat="1" applyBorder="1" applyProtection="1"/>
    <xf numFmtId="165" fontId="0" fillId="0" borderId="23" xfId="0" applyNumberFormat="1" applyBorder="1" applyProtection="1"/>
    <xf numFmtId="165" fontId="3" fillId="0" borderId="15" xfId="0" applyNumberFormat="1" applyFont="1" applyBorder="1" applyProtection="1"/>
    <xf numFmtId="0" fontId="0" fillId="0" borderId="5" xfId="0" applyBorder="1" applyAlignment="1" applyProtection="1"/>
    <xf numFmtId="0" fontId="0" fillId="0" borderId="0" xfId="0" applyBorder="1" applyAlignment="1" applyProtection="1"/>
    <xf numFmtId="0" fontId="4" fillId="0" borderId="0" xfId="0" applyFont="1" applyAlignment="1" applyProtection="1"/>
    <xf numFmtId="164" fontId="3" fillId="0" borderId="4" xfId="0" applyNumberFormat="1" applyFont="1" applyBorder="1" applyAlignment="1" applyProtection="1">
      <alignment horizontal="right"/>
    </xf>
    <xf numFmtId="164" fontId="3" fillId="0" borderId="7" xfId="0" applyNumberFormat="1" applyFont="1" applyBorder="1" applyAlignment="1" applyProtection="1">
      <alignment horizontal="right"/>
    </xf>
    <xf numFmtId="164" fontId="3" fillId="0" borderId="20" xfId="0" applyNumberFormat="1" applyFont="1" applyBorder="1" applyAlignment="1" applyProtection="1">
      <alignment horizontal="right" vertical="center"/>
    </xf>
    <xf numFmtId="164" fontId="5" fillId="0" borderId="9" xfId="0" applyNumberFormat="1" applyFont="1" applyBorder="1" applyAlignment="1" applyProtection="1">
      <alignment horizontal="right"/>
    </xf>
    <xf numFmtId="164" fontId="5" fillId="0" borderId="19" xfId="0" applyNumberFormat="1" applyFont="1" applyBorder="1" applyAlignment="1" applyProtection="1">
      <alignment horizontal="right"/>
    </xf>
    <xf numFmtId="164" fontId="3" fillId="0" borderId="25" xfId="0" applyNumberFormat="1" applyFont="1" applyBorder="1" applyAlignment="1" applyProtection="1">
      <alignment horizontal="right" vertical="center"/>
    </xf>
    <xf numFmtId="0" fontId="0" fillId="0" borderId="27" xfId="0" applyBorder="1" applyProtection="1"/>
    <xf numFmtId="0" fontId="0" fillId="0" borderId="28" xfId="0" applyBorder="1" applyProtection="1"/>
    <xf numFmtId="0" fontId="0" fillId="0" borderId="29" xfId="0" applyBorder="1" applyProtection="1"/>
    <xf numFmtId="0" fontId="0" fillId="0" borderId="30" xfId="0" applyBorder="1" applyProtection="1"/>
    <xf numFmtId="0" fontId="0" fillId="0" borderId="32" xfId="0" applyBorder="1" applyProtection="1"/>
    <xf numFmtId="0" fontId="0" fillId="0" borderId="35" xfId="0" applyBorder="1" applyProtection="1"/>
    <xf numFmtId="0" fontId="7" fillId="0" borderId="36" xfId="0" applyFont="1" applyBorder="1" applyProtection="1"/>
    <xf numFmtId="165" fontId="0" fillId="3" borderId="37" xfId="0" applyNumberFormat="1" applyFill="1" applyBorder="1" applyProtection="1">
      <protection locked="0"/>
    </xf>
    <xf numFmtId="44" fontId="0" fillId="0" borderId="37" xfId="1" applyFont="1" applyFill="1" applyBorder="1" applyProtection="1"/>
    <xf numFmtId="0" fontId="0" fillId="0" borderId="0" xfId="0" applyFont="1" applyBorder="1" applyProtection="1"/>
    <xf numFmtId="44" fontId="0" fillId="0" borderId="38" xfId="1" applyFont="1" applyFill="1" applyBorder="1" applyProtection="1"/>
    <xf numFmtId="165" fontId="0" fillId="0" borderId="37" xfId="0" applyNumberFormat="1" applyBorder="1" applyProtection="1"/>
    <xf numFmtId="0" fontId="2" fillId="0" borderId="0" xfId="0" applyFont="1" applyBorder="1" applyProtection="1"/>
    <xf numFmtId="165" fontId="0" fillId="0" borderId="38" xfId="0" applyNumberFormat="1" applyBorder="1" applyProtection="1"/>
    <xf numFmtId="0" fontId="9" fillId="0" borderId="0" xfId="0" applyFont="1" applyBorder="1" applyProtection="1"/>
    <xf numFmtId="0" fontId="8" fillId="0" borderId="0" xfId="0" applyFont="1" applyBorder="1" applyProtection="1"/>
    <xf numFmtId="0" fontId="0" fillId="3" borderId="37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</xf>
    <xf numFmtId="0" fontId="0" fillId="0" borderId="37" xfId="0" applyNumberFormat="1" applyFill="1" applyBorder="1" applyProtection="1"/>
    <xf numFmtId="0" fontId="0" fillId="0" borderId="38" xfId="0" applyNumberFormat="1" applyFill="1" applyBorder="1" applyProtection="1"/>
    <xf numFmtId="165" fontId="0" fillId="0" borderId="39" xfId="0" applyNumberFormat="1" applyBorder="1" applyProtection="1"/>
    <xf numFmtId="0" fontId="0" fillId="0" borderId="39" xfId="0" applyBorder="1" applyAlignment="1" applyProtection="1"/>
    <xf numFmtId="0" fontId="0" fillId="0" borderId="40" xfId="0" applyBorder="1" applyProtection="1"/>
    <xf numFmtId="0" fontId="0" fillId="0" borderId="41" xfId="0" applyBorder="1" applyProtection="1"/>
    <xf numFmtId="0" fontId="0" fillId="0" borderId="42" xfId="0" applyBorder="1" applyProtection="1"/>
    <xf numFmtId="0" fontId="17" fillId="0" borderId="30" xfId="0" applyFont="1" applyBorder="1" applyProtection="1"/>
    <xf numFmtId="0" fontId="0" fillId="0" borderId="27" xfId="0" applyFill="1" applyBorder="1" applyProtection="1"/>
    <xf numFmtId="0" fontId="0" fillId="0" borderId="0" xfId="0" applyFill="1" applyBorder="1" applyAlignment="1" applyProtection="1"/>
    <xf numFmtId="0" fontId="4" fillId="0" borderId="5" xfId="0" applyFont="1" applyFill="1" applyBorder="1" applyProtection="1"/>
    <xf numFmtId="0" fontId="4" fillId="0" borderId="0" xfId="0" applyFont="1" applyBorder="1" applyAlignment="1" applyProtection="1">
      <alignment horizontal="center"/>
    </xf>
    <xf numFmtId="164" fontId="3" fillId="0" borderId="5" xfId="0" applyNumberFormat="1" applyFont="1" applyBorder="1" applyProtection="1"/>
    <xf numFmtId="0" fontId="0" fillId="0" borderId="44" xfId="0" applyBorder="1" applyProtection="1"/>
    <xf numFmtId="0" fontId="0" fillId="0" borderId="45" xfId="0" applyBorder="1" applyProtection="1"/>
    <xf numFmtId="0" fontId="18" fillId="0" borderId="46" xfId="0" applyFont="1" applyBorder="1" applyProtection="1"/>
    <xf numFmtId="0" fontId="0" fillId="0" borderId="47" xfId="0" applyBorder="1" applyProtection="1"/>
    <xf numFmtId="0" fontId="0" fillId="0" borderId="46" xfId="0" applyBorder="1" applyProtection="1"/>
    <xf numFmtId="0" fontId="0" fillId="0" borderId="48" xfId="0" applyBorder="1" applyProtection="1"/>
    <xf numFmtId="0" fontId="0" fillId="0" borderId="49" xfId="0" applyBorder="1" applyProtection="1"/>
    <xf numFmtId="0" fontId="0" fillId="0" borderId="50" xfId="0" applyBorder="1" applyProtection="1"/>
    <xf numFmtId="0" fontId="14" fillId="0" borderId="24" xfId="2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6" fillId="6" borderId="26" xfId="4" applyFont="1" applyBorder="1" applyAlignment="1" applyProtection="1">
      <alignment horizontal="center"/>
    </xf>
    <xf numFmtId="0" fontId="16" fillId="6" borderId="27" xfId="4" applyFont="1" applyBorder="1" applyAlignment="1" applyProtection="1">
      <alignment horizontal="center"/>
    </xf>
    <xf numFmtId="0" fontId="16" fillId="5" borderId="31" xfId="3" applyFont="1" applyBorder="1" applyAlignment="1" applyProtection="1">
      <alignment horizontal="center"/>
    </xf>
    <xf numFmtId="0" fontId="16" fillId="5" borderId="32" xfId="3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11" fillId="4" borderId="16" xfId="0" applyFont="1" applyFill="1" applyBorder="1" applyAlignment="1" applyProtection="1">
      <alignment horizontal="center"/>
    </xf>
    <xf numFmtId="0" fontId="11" fillId="4" borderId="38" xfId="0" applyFont="1" applyFill="1" applyBorder="1" applyAlignment="1" applyProtection="1">
      <alignment horizontal="center"/>
    </xf>
    <xf numFmtId="0" fontId="2" fillId="0" borderId="18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16" fillId="7" borderId="43" xfId="5" applyFont="1" applyBorder="1" applyAlignment="1" applyProtection="1">
      <alignment horizontal="left"/>
    </xf>
    <xf numFmtId="0" fontId="16" fillId="7" borderId="44" xfId="5" applyFont="1" applyBorder="1" applyAlignment="1" applyProtection="1">
      <alignment horizontal="left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7" xfId="0" applyFont="1" applyBorder="1" applyAlignment="1" applyProtection="1">
      <alignment horizontal="center" vertical="center" wrapText="1"/>
    </xf>
    <xf numFmtId="0" fontId="13" fillId="0" borderId="46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47" xfId="0" applyFont="1" applyBorder="1" applyAlignment="1" applyProtection="1">
      <alignment horizontal="center" vertical="center" wrapText="1"/>
    </xf>
    <xf numFmtId="0" fontId="2" fillId="4" borderId="33" xfId="0" applyFont="1" applyFill="1" applyBorder="1" applyAlignment="1" applyProtection="1">
      <alignment horizontal="center"/>
    </xf>
    <xf numFmtId="0" fontId="2" fillId="4" borderId="34" xfId="0" applyFont="1" applyFill="1" applyBorder="1" applyAlignment="1" applyProtection="1">
      <alignment horizontal="center"/>
    </xf>
  </cellXfs>
  <cellStyles count="6">
    <cellStyle name="Akzent1" xfId="3" builtinId="29"/>
    <cellStyle name="Akzent2" xfId="4" builtinId="33"/>
    <cellStyle name="Akzent6" xfId="5" builtinId="49"/>
    <cellStyle name="Standard" xfId="0" builtinId="0"/>
    <cellStyle name="Überschrift 1" xfId="2" builtinId="16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9"/>
  <sheetViews>
    <sheetView showGridLines="0" tabSelected="1" zoomScale="60" zoomScaleNormal="60" zoomScaleSheetLayoutView="130" workbookViewId="0">
      <selection activeCell="B6" sqref="B6:E6"/>
    </sheetView>
  </sheetViews>
  <sheetFormatPr baseColWidth="10" defaultColWidth="11.44140625" defaultRowHeight="14.4"/>
  <cols>
    <col min="1" max="1" width="4.5546875" style="9" customWidth="1"/>
    <col min="2" max="2" width="35.109375" style="9" customWidth="1"/>
    <col min="3" max="3" width="6.88671875" style="9" customWidth="1"/>
    <col min="4" max="4" width="20.88671875" style="9" customWidth="1"/>
    <col min="5" max="5" width="13.88671875" style="9" bestFit="1" customWidth="1"/>
    <col min="6" max="6" width="16.6640625" style="9" customWidth="1"/>
    <col min="7" max="7" width="13.88671875" style="9" bestFit="1" customWidth="1"/>
    <col min="8" max="11" width="12.88671875" style="9" bestFit="1" customWidth="1"/>
    <col min="12" max="17" width="11.44140625" style="9" hidden="1" customWidth="1"/>
    <col min="18" max="18" width="13.44140625" style="9" hidden="1" customWidth="1"/>
    <col min="19" max="21" width="11.44140625" style="9" hidden="1" customWidth="1"/>
    <col min="22" max="16384" width="11.44140625" style="9"/>
  </cols>
  <sheetData>
    <row r="1" spans="1:21" ht="20.399999999999999" thickBot="1">
      <c r="B1" s="81" t="s">
        <v>32</v>
      </c>
      <c r="C1" s="81"/>
      <c r="D1" s="81"/>
      <c r="E1" s="81"/>
      <c r="F1" s="81"/>
      <c r="I1" s="35"/>
      <c r="J1" s="35" t="s">
        <v>1</v>
      </c>
    </row>
    <row r="2" spans="1:21" ht="15" thickTop="1">
      <c r="B2"/>
      <c r="C2"/>
      <c r="D2"/>
      <c r="E2"/>
      <c r="F2"/>
      <c r="I2" s="35"/>
      <c r="J2" s="35"/>
    </row>
    <row r="3" spans="1:21" ht="15" thickBot="1">
      <c r="B3"/>
      <c r="C3"/>
      <c r="D3"/>
      <c r="E3"/>
      <c r="F3"/>
      <c r="I3" s="35"/>
      <c r="J3" s="35"/>
    </row>
    <row r="4" spans="1:21" ht="22.2" thickTop="1" thickBot="1">
      <c r="A4" s="84" t="s">
        <v>33</v>
      </c>
      <c r="B4" s="85"/>
      <c r="C4" s="42"/>
      <c r="D4" s="42"/>
      <c r="E4" s="42"/>
      <c r="F4" s="68"/>
      <c r="G4" s="100" t="s">
        <v>37</v>
      </c>
      <c r="H4" s="101"/>
      <c r="I4" s="101"/>
      <c r="J4" s="73"/>
      <c r="K4" s="74"/>
    </row>
    <row r="5" spans="1:21" ht="18.600000000000001" thickBot="1">
      <c r="A5" s="43"/>
      <c r="B5" s="90" t="s">
        <v>0</v>
      </c>
      <c r="C5" s="91"/>
      <c r="D5" s="91"/>
      <c r="E5" s="92"/>
      <c r="F5" s="69"/>
      <c r="G5" s="75"/>
      <c r="H5" s="18"/>
      <c r="I5" s="18"/>
      <c r="J5" s="18"/>
      <c r="K5" s="76"/>
    </row>
    <row r="6" spans="1:21" ht="18.600000000000001" thickBot="1">
      <c r="A6" s="43"/>
      <c r="B6" s="93"/>
      <c r="C6" s="94"/>
      <c r="D6" s="94"/>
      <c r="E6" s="95"/>
      <c r="F6" s="69"/>
      <c r="G6" s="75" t="s">
        <v>35</v>
      </c>
      <c r="H6" s="18"/>
      <c r="I6" s="18"/>
      <c r="J6" s="18"/>
      <c r="K6" s="76"/>
    </row>
    <row r="7" spans="1:21" ht="18" thickBot="1">
      <c r="A7" s="43"/>
      <c r="B7" s="10"/>
      <c r="C7" s="11" t="s">
        <v>6</v>
      </c>
      <c r="D7" s="12" t="s">
        <v>2</v>
      </c>
      <c r="E7" s="11" t="s">
        <v>3</v>
      </c>
      <c r="F7" s="70"/>
      <c r="G7" s="102" t="str">
        <f>IF($G$47&lt;=$D$10,IF($G$47&gt;$E$10,"-Berechtigt für Wohnungen aus dem Förderweg 2-",""),"")</f>
        <v/>
      </c>
      <c r="H7" s="103"/>
      <c r="I7" s="103"/>
      <c r="J7" s="103"/>
      <c r="K7" s="104"/>
    </row>
    <row r="8" spans="1:21" ht="18" thickBot="1">
      <c r="A8" s="43"/>
      <c r="B8" s="13" t="s">
        <v>4</v>
      </c>
      <c r="C8" s="2"/>
      <c r="D8" s="36">
        <f>IF(C8=0,0,IF(C8=1,32000,IF(C8=2,40164,40164+((C8-2)*9129))))</f>
        <v>0</v>
      </c>
      <c r="E8" s="41">
        <f>IF(C8=0,0,IF(C8=1,15572,IF(C8=2,23626,23626+((C8-2)*5370))))</f>
        <v>0</v>
      </c>
      <c r="F8" s="71"/>
      <c r="G8" s="105" t="str">
        <f>IF($D$10=0,"",IF($G$47&gt;$D$10,"-Nicht berechtigt, da Einkommen zu hoch-",IF($G$47&lt;=$E$10,"-Sozialwohnungsberechtigt-","")))</f>
        <v/>
      </c>
      <c r="H8" s="106"/>
      <c r="I8" s="106"/>
      <c r="J8" s="106"/>
      <c r="K8" s="107"/>
    </row>
    <row r="9" spans="1:21" ht="15" thickBot="1">
      <c r="A9" s="43"/>
      <c r="B9" s="14" t="s">
        <v>5</v>
      </c>
      <c r="C9" s="2"/>
      <c r="D9" s="37" t="str">
        <f>IF(C9=0,"",C9*650)</f>
        <v/>
      </c>
      <c r="E9" s="38" t="str">
        <f>IF(C9=0,"",C9*650)</f>
        <v/>
      </c>
      <c r="F9" s="71"/>
      <c r="G9" s="77"/>
      <c r="H9" s="18"/>
      <c r="I9" s="18"/>
      <c r="J9" s="18"/>
      <c r="K9" s="76"/>
    </row>
    <row r="10" spans="1:21" ht="15" thickBot="1">
      <c r="A10" s="43"/>
      <c r="B10" s="88" t="s">
        <v>40</v>
      </c>
      <c r="C10" s="89"/>
      <c r="D10" s="39">
        <f>SUM(D8:D9)</f>
        <v>0</v>
      </c>
      <c r="E10" s="40">
        <f>SUM(E8:E9)</f>
        <v>0</v>
      </c>
      <c r="F10" s="72"/>
      <c r="G10" s="77"/>
      <c r="H10" s="18"/>
      <c r="I10" s="18"/>
      <c r="J10" s="18"/>
      <c r="K10" s="76"/>
    </row>
    <row r="11" spans="1:21" ht="21.6" thickBot="1">
      <c r="A11" s="44"/>
      <c r="B11" s="67" t="str">
        <f>IF(C8=0,"Bitte Gesamtpersonenanzahl eingeben",IF(C9&gt;=C8,"Anzahl der Kinder ist ungültig",""))</f>
        <v>Bitte Gesamtpersonenanzahl eingeben</v>
      </c>
      <c r="C11" s="45"/>
      <c r="D11" s="45"/>
      <c r="E11" s="45"/>
      <c r="F11" s="45"/>
      <c r="G11" s="78"/>
      <c r="H11" s="79"/>
      <c r="I11" s="79"/>
      <c r="J11" s="79"/>
      <c r="K11" s="80"/>
    </row>
    <row r="12" spans="1:21" ht="15" thickTop="1"/>
    <row r="13" spans="1:21" ht="15" thickBot="1"/>
    <row r="14" spans="1:21" ht="22.2" thickTop="1" thickBot="1">
      <c r="A14" s="86" t="s">
        <v>34</v>
      </c>
      <c r="B14" s="87"/>
      <c r="C14" s="46"/>
      <c r="D14" s="46"/>
      <c r="E14" s="46"/>
      <c r="F14" s="46"/>
      <c r="G14" s="108" t="s">
        <v>38</v>
      </c>
      <c r="H14" s="108"/>
      <c r="I14" s="108"/>
      <c r="J14" s="108"/>
      <c r="K14" s="109"/>
    </row>
    <row r="15" spans="1:21">
      <c r="A15" s="47"/>
      <c r="B15" s="18"/>
      <c r="C15" s="18"/>
      <c r="D15" s="18"/>
      <c r="E15" s="18"/>
      <c r="F15" s="18"/>
      <c r="G15" s="15" t="s">
        <v>7</v>
      </c>
      <c r="H15" s="16" t="s">
        <v>8</v>
      </c>
      <c r="I15" s="15" t="s">
        <v>9</v>
      </c>
      <c r="J15" s="17" t="s">
        <v>10</v>
      </c>
      <c r="K15" s="48" t="s">
        <v>11</v>
      </c>
    </row>
    <row r="16" spans="1:21">
      <c r="A16" s="47"/>
      <c r="B16" s="82" t="s">
        <v>12</v>
      </c>
      <c r="C16" s="82"/>
      <c r="D16" s="82"/>
      <c r="E16" s="82"/>
      <c r="F16" s="18"/>
      <c r="G16" s="6"/>
      <c r="H16" s="6"/>
      <c r="I16" s="6"/>
      <c r="J16" s="6"/>
      <c r="K16" s="49"/>
      <c r="L16" s="9" t="str">
        <f>IF(G16&gt;0,1000,"")</f>
        <v/>
      </c>
      <c r="M16" s="9" t="str">
        <f t="shared" ref="M16:P16" si="0">IF(H16&gt;0,1000,"")</f>
        <v/>
      </c>
      <c r="N16" s="9" t="str">
        <f t="shared" si="0"/>
        <v/>
      </c>
      <c r="O16" s="9" t="str">
        <f t="shared" si="0"/>
        <v/>
      </c>
      <c r="P16" s="9" t="str">
        <f t="shared" si="0"/>
        <v/>
      </c>
      <c r="Q16" s="9">
        <f>IF(G28="x",10,0)</f>
        <v>0</v>
      </c>
      <c r="R16" s="9">
        <f t="shared" ref="R16:U16" si="1">IF(H28="x",10,0)</f>
        <v>0</v>
      </c>
      <c r="S16" s="9">
        <f t="shared" si="1"/>
        <v>0</v>
      </c>
      <c r="T16" s="9">
        <f t="shared" si="1"/>
        <v>0</v>
      </c>
      <c r="U16" s="9">
        <f t="shared" si="1"/>
        <v>0</v>
      </c>
    </row>
    <row r="17" spans="1:21">
      <c r="A17" s="47"/>
      <c r="B17" s="82" t="s">
        <v>13</v>
      </c>
      <c r="C17" s="82"/>
      <c r="D17" s="82"/>
      <c r="E17" s="82"/>
      <c r="F17" s="18"/>
      <c r="G17" s="6"/>
      <c r="H17" s="6"/>
      <c r="I17" s="6"/>
      <c r="J17" s="6"/>
      <c r="K17" s="49"/>
      <c r="L17" s="9" t="str">
        <f>IF(G17&gt;0,102,"")</f>
        <v/>
      </c>
      <c r="M17" s="9" t="str">
        <f t="shared" ref="M17:P17" si="2">IF(H17&gt;0,102,"")</f>
        <v/>
      </c>
      <c r="N17" s="9" t="str">
        <f t="shared" si="2"/>
        <v/>
      </c>
      <c r="O17" s="9" t="str">
        <f t="shared" si="2"/>
        <v/>
      </c>
      <c r="P17" s="9" t="str">
        <f t="shared" si="2"/>
        <v/>
      </c>
      <c r="Q17" s="9">
        <f>IF(G29="x",10,0)</f>
        <v>0</v>
      </c>
      <c r="R17" s="9">
        <f t="shared" ref="R17:U17" si="3">IF(H29="x",10,0)</f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</row>
    <row r="18" spans="1:21">
      <c r="A18" s="47"/>
      <c r="B18" s="83" t="s">
        <v>28</v>
      </c>
      <c r="C18" s="83"/>
      <c r="D18" s="83"/>
      <c r="E18" s="83"/>
      <c r="F18" s="18"/>
      <c r="G18" s="6"/>
      <c r="H18" s="6"/>
      <c r="I18" s="6"/>
      <c r="J18" s="6"/>
      <c r="K18" s="49"/>
      <c r="Q18" s="9">
        <f>IF(G30="x",10,0)</f>
        <v>0</v>
      </c>
      <c r="R18" s="9">
        <f t="shared" ref="R18:U18" si="4">IF(H30="x",10,0)</f>
        <v>0</v>
      </c>
      <c r="S18" s="9">
        <f t="shared" si="4"/>
        <v>0</v>
      </c>
      <c r="T18" s="9">
        <f t="shared" si="4"/>
        <v>0</v>
      </c>
      <c r="U18" s="9">
        <f t="shared" si="4"/>
        <v>0</v>
      </c>
    </row>
    <row r="19" spans="1:21">
      <c r="A19" s="47"/>
      <c r="B19" s="83" t="s">
        <v>14</v>
      </c>
      <c r="C19" s="83"/>
      <c r="D19" s="83"/>
      <c r="E19" s="83"/>
      <c r="F19" s="18"/>
      <c r="G19" s="6"/>
      <c r="H19" s="6"/>
      <c r="I19" s="6"/>
      <c r="J19" s="6"/>
      <c r="K19" s="49"/>
      <c r="Q19" s="9">
        <f>SUM(Q16:Q18)</f>
        <v>0</v>
      </c>
      <c r="R19" s="9">
        <f t="shared" ref="R19:U19" si="5">SUM(R16:R18)</f>
        <v>0</v>
      </c>
      <c r="S19" s="9">
        <f t="shared" si="5"/>
        <v>0</v>
      </c>
      <c r="T19" s="9">
        <f t="shared" si="5"/>
        <v>0</v>
      </c>
      <c r="U19" s="9">
        <f t="shared" si="5"/>
        <v>0</v>
      </c>
    </row>
    <row r="20" spans="1:21">
      <c r="A20" s="47"/>
      <c r="B20" s="83" t="s">
        <v>15</v>
      </c>
      <c r="C20" s="83"/>
      <c r="D20" s="83"/>
      <c r="E20" s="83"/>
      <c r="F20" s="18"/>
      <c r="G20" s="6"/>
      <c r="H20" s="6"/>
      <c r="I20" s="6"/>
      <c r="J20" s="6"/>
      <c r="K20" s="49"/>
      <c r="L20" s="9" t="str">
        <f>IF(G20&gt;0,200,"")</f>
        <v/>
      </c>
      <c r="M20" s="9" t="str">
        <f t="shared" ref="M20:P22" si="6">IF(H20&gt;0,200,"")</f>
        <v/>
      </c>
      <c r="N20" s="9" t="str">
        <f t="shared" si="6"/>
        <v/>
      </c>
      <c r="O20" s="9" t="str">
        <f t="shared" si="6"/>
        <v/>
      </c>
      <c r="P20" s="9" t="str">
        <f t="shared" si="6"/>
        <v/>
      </c>
    </row>
    <row r="21" spans="1:21">
      <c r="A21" s="47"/>
      <c r="B21" s="83" t="s">
        <v>16</v>
      </c>
      <c r="C21" s="83"/>
      <c r="D21" s="83"/>
      <c r="E21" s="83"/>
      <c r="F21" s="18"/>
      <c r="G21" s="6"/>
      <c r="H21" s="6"/>
      <c r="I21" s="6"/>
      <c r="J21" s="6"/>
      <c r="K21" s="49"/>
      <c r="L21" s="9" t="str">
        <f>IF(G21&gt;0,200,"")</f>
        <v/>
      </c>
      <c r="M21" s="9" t="str">
        <f t="shared" si="6"/>
        <v/>
      </c>
      <c r="N21" s="9" t="str">
        <f t="shared" si="6"/>
        <v/>
      </c>
      <c r="O21" s="9" t="str">
        <f t="shared" si="6"/>
        <v/>
      </c>
      <c r="P21" s="9" t="str">
        <f t="shared" si="6"/>
        <v/>
      </c>
    </row>
    <row r="22" spans="1:21">
      <c r="A22" s="47"/>
      <c r="B22" s="83" t="s">
        <v>17</v>
      </c>
      <c r="C22" s="83"/>
      <c r="D22" s="83"/>
      <c r="E22" s="83"/>
      <c r="F22" s="18"/>
      <c r="G22" s="6"/>
      <c r="H22" s="6"/>
      <c r="I22" s="6"/>
      <c r="J22" s="6"/>
      <c r="K22" s="49"/>
      <c r="L22" s="9" t="str">
        <f>IF(G22&gt;0,200,"")</f>
        <v/>
      </c>
      <c r="M22" s="9" t="str">
        <f t="shared" si="6"/>
        <v/>
      </c>
      <c r="N22" s="9" t="str">
        <f t="shared" si="6"/>
        <v/>
      </c>
      <c r="O22" s="9" t="str">
        <f t="shared" si="6"/>
        <v/>
      </c>
      <c r="P22" s="9" t="str">
        <f t="shared" si="6"/>
        <v/>
      </c>
    </row>
    <row r="23" spans="1:21">
      <c r="A23" s="47"/>
      <c r="B23" s="99" t="s">
        <v>18</v>
      </c>
      <c r="C23" s="99"/>
      <c r="D23" s="99"/>
      <c r="E23" s="99"/>
      <c r="F23" s="18"/>
      <c r="G23" s="1">
        <f>L23</f>
        <v>0</v>
      </c>
      <c r="H23" s="1">
        <f>M23</f>
        <v>0</v>
      </c>
      <c r="I23" s="1">
        <f t="shared" ref="I23:K23" si="7">N23</f>
        <v>0</v>
      </c>
      <c r="J23" s="1">
        <f t="shared" si="7"/>
        <v>0</v>
      </c>
      <c r="K23" s="50">
        <f t="shared" si="7"/>
        <v>0</v>
      </c>
      <c r="L23" s="9">
        <f>SUM(L16:L22)</f>
        <v>0</v>
      </c>
      <c r="M23" s="9">
        <f t="shared" ref="M23:P23" si="8">SUM(M16:M22)</f>
        <v>0</v>
      </c>
      <c r="N23" s="9">
        <f t="shared" si="8"/>
        <v>0</v>
      </c>
      <c r="O23" s="9">
        <f t="shared" si="8"/>
        <v>0</v>
      </c>
      <c r="P23" s="9">
        <f t="shared" si="8"/>
        <v>0</v>
      </c>
    </row>
    <row r="24" spans="1:21">
      <c r="A24" s="47"/>
      <c r="B24" s="51"/>
      <c r="C24" s="18"/>
      <c r="D24" s="18"/>
      <c r="E24" s="18"/>
      <c r="F24" s="18"/>
      <c r="G24" s="3"/>
      <c r="H24" s="3"/>
      <c r="I24" s="3"/>
      <c r="J24" s="3"/>
      <c r="K24" s="52"/>
      <c r="L24" s="18"/>
    </row>
    <row r="25" spans="1:21">
      <c r="A25" s="47"/>
      <c r="B25" s="83" t="s">
        <v>19</v>
      </c>
      <c r="C25" s="83"/>
      <c r="D25" s="83"/>
      <c r="E25" s="83"/>
      <c r="F25" s="18"/>
      <c r="G25" s="19" t="str">
        <f>IF(SUM(G16:G22)-G23=0,"",SUM(G16:G22)-G23)</f>
        <v/>
      </c>
      <c r="H25" s="19" t="str">
        <f t="shared" ref="H25:K25" si="9">IF(SUM(H16:H22)-H23=0,"",SUM(H16:H22)-H23)</f>
        <v/>
      </c>
      <c r="I25" s="19" t="str">
        <f t="shared" si="9"/>
        <v/>
      </c>
      <c r="J25" s="19" t="str">
        <f t="shared" si="9"/>
        <v/>
      </c>
      <c r="K25" s="53" t="str">
        <f t="shared" si="9"/>
        <v/>
      </c>
    </row>
    <row r="26" spans="1:21">
      <c r="A26" s="47"/>
      <c r="B26" s="54"/>
      <c r="C26" s="18"/>
      <c r="D26" s="18"/>
      <c r="E26" s="18"/>
      <c r="F26" s="18"/>
      <c r="G26" s="20"/>
      <c r="H26" s="20"/>
      <c r="I26" s="20"/>
      <c r="J26" s="20"/>
      <c r="K26" s="55"/>
      <c r="L26" s="18"/>
    </row>
    <row r="27" spans="1:21">
      <c r="A27" s="47"/>
      <c r="B27" s="56" t="s">
        <v>20</v>
      </c>
      <c r="C27" s="18"/>
      <c r="D27" s="18"/>
      <c r="E27" s="18"/>
      <c r="F27" s="18"/>
      <c r="G27" s="96" t="s">
        <v>25</v>
      </c>
      <c r="H27" s="96"/>
      <c r="I27" s="96"/>
      <c r="J27" s="96"/>
      <c r="K27" s="97"/>
    </row>
    <row r="28" spans="1:21">
      <c r="A28" s="47"/>
      <c r="B28" s="57" t="s">
        <v>21</v>
      </c>
      <c r="C28" s="18"/>
      <c r="D28" s="18"/>
      <c r="E28" s="18"/>
      <c r="F28" s="18"/>
      <c r="G28" s="4"/>
      <c r="H28" s="4"/>
      <c r="I28" s="4"/>
      <c r="J28" s="4"/>
      <c r="K28" s="58"/>
    </row>
    <row r="29" spans="1:21">
      <c r="A29" s="47"/>
      <c r="B29" s="57" t="s">
        <v>24</v>
      </c>
      <c r="C29" s="18"/>
      <c r="D29" s="18"/>
      <c r="E29" s="18"/>
      <c r="F29" s="18"/>
      <c r="G29" s="4"/>
      <c r="H29" s="4"/>
      <c r="I29" s="4"/>
      <c r="J29" s="4"/>
      <c r="K29" s="58"/>
    </row>
    <row r="30" spans="1:21">
      <c r="A30" s="47"/>
      <c r="B30" s="57" t="s">
        <v>22</v>
      </c>
      <c r="C30" s="18"/>
      <c r="D30" s="18"/>
      <c r="E30" s="18"/>
      <c r="F30" s="18"/>
      <c r="G30" s="4"/>
      <c r="H30" s="4"/>
      <c r="I30" s="4"/>
      <c r="J30" s="4"/>
      <c r="K30" s="58"/>
    </row>
    <row r="31" spans="1:21">
      <c r="A31" s="47"/>
      <c r="B31" s="18"/>
      <c r="C31" s="18"/>
      <c r="D31" s="18"/>
      <c r="E31" s="18"/>
      <c r="F31" s="18"/>
      <c r="G31" s="21"/>
      <c r="H31" s="21"/>
      <c r="I31" s="21"/>
      <c r="J31" s="21"/>
      <c r="K31" s="59"/>
      <c r="L31" s="18"/>
    </row>
    <row r="32" spans="1:21">
      <c r="A32" s="47"/>
      <c r="B32" s="82" t="s">
        <v>23</v>
      </c>
      <c r="C32" s="82"/>
      <c r="D32" s="82"/>
      <c r="E32" s="82"/>
      <c r="F32" s="18"/>
      <c r="G32" s="5">
        <f>Q19</f>
        <v>0</v>
      </c>
      <c r="H32" s="5">
        <f t="shared" ref="H32:K32" si="10">R19</f>
        <v>0</v>
      </c>
      <c r="I32" s="5">
        <f t="shared" si="10"/>
        <v>0</v>
      </c>
      <c r="J32" s="5">
        <f t="shared" si="10"/>
        <v>0</v>
      </c>
      <c r="K32" s="60">
        <f t="shared" si="10"/>
        <v>0</v>
      </c>
    </row>
    <row r="33" spans="1:18">
      <c r="A33" s="47"/>
      <c r="B33" s="18"/>
      <c r="C33" s="18"/>
      <c r="D33" s="18"/>
      <c r="E33" s="18"/>
      <c r="F33" s="18"/>
      <c r="G33" s="22"/>
      <c r="H33" s="22"/>
      <c r="I33" s="22"/>
      <c r="J33" s="22"/>
      <c r="K33" s="61"/>
    </row>
    <row r="34" spans="1:18">
      <c r="A34" s="47"/>
      <c r="B34" s="83" t="s">
        <v>19</v>
      </c>
      <c r="C34" s="83"/>
      <c r="D34" s="83"/>
      <c r="E34" s="83"/>
      <c r="F34" s="18"/>
      <c r="G34" s="19" t="str">
        <f>IF(G25="","",G25-(G25*G32/100))</f>
        <v/>
      </c>
      <c r="H34" s="19" t="str">
        <f>IF(H25="","",H25-(H25*H32/100))</f>
        <v/>
      </c>
      <c r="I34" s="19" t="str">
        <f>IF(I25="","",I25-(I25*I32/100))</f>
        <v/>
      </c>
      <c r="J34" s="19" t="str">
        <f>IF(J25="","",J25-(J25*J32/100))</f>
        <v/>
      </c>
      <c r="K34" s="53" t="str">
        <f>IF(K25="","",K25-(K25*K32/100))</f>
        <v/>
      </c>
    </row>
    <row r="35" spans="1:18">
      <c r="A35" s="47"/>
      <c r="B35" s="54"/>
      <c r="C35" s="18"/>
      <c r="D35" s="18"/>
      <c r="E35" s="18"/>
      <c r="F35" s="18"/>
      <c r="G35" s="23"/>
      <c r="H35" s="23"/>
      <c r="I35" s="23"/>
      <c r="J35" s="23"/>
      <c r="K35" s="62"/>
      <c r="L35" s="18"/>
    </row>
    <row r="36" spans="1:18">
      <c r="A36" s="47"/>
      <c r="B36" s="56" t="s">
        <v>26</v>
      </c>
      <c r="C36" s="18"/>
      <c r="D36" s="18"/>
      <c r="E36" s="18"/>
      <c r="F36" s="18"/>
      <c r="G36" s="96" t="s">
        <v>25</v>
      </c>
      <c r="H36" s="96"/>
      <c r="I36" s="96"/>
      <c r="J36" s="96"/>
      <c r="K36" s="97"/>
      <c r="L36" s="18"/>
    </row>
    <row r="37" spans="1:18">
      <c r="A37" s="47"/>
      <c r="B37" s="57" t="s">
        <v>27</v>
      </c>
      <c r="C37" s="18"/>
      <c r="D37" s="18"/>
      <c r="E37" s="18"/>
      <c r="F37" s="18"/>
      <c r="G37" s="4"/>
      <c r="H37" s="4"/>
      <c r="I37" s="4"/>
      <c r="J37" s="4"/>
      <c r="K37" s="58"/>
      <c r="L37" s="18"/>
      <c r="M37" s="9">
        <f>IF(G37="x",4000,0)</f>
        <v>0</v>
      </c>
      <c r="N37" s="9">
        <f t="shared" ref="N37:Q37" si="11">IF(H37="x",4000,0)</f>
        <v>0</v>
      </c>
      <c r="O37" s="9">
        <f t="shared" si="11"/>
        <v>0</v>
      </c>
      <c r="P37" s="9">
        <f t="shared" si="11"/>
        <v>0</v>
      </c>
      <c r="Q37" s="9">
        <f t="shared" si="11"/>
        <v>0</v>
      </c>
      <c r="R37" s="24">
        <f>SUM(M37:Q37)</f>
        <v>0</v>
      </c>
    </row>
    <row r="38" spans="1:18">
      <c r="A38" s="47"/>
      <c r="B38" s="57" t="s">
        <v>29</v>
      </c>
      <c r="C38" s="18"/>
      <c r="D38" s="18"/>
      <c r="E38" s="18"/>
      <c r="F38" s="18"/>
      <c r="G38" s="4"/>
      <c r="H38" s="25"/>
      <c r="I38" s="21"/>
      <c r="J38" s="21"/>
      <c r="K38" s="59"/>
      <c r="L38" s="18"/>
      <c r="M38" s="9">
        <f>IF(G38="x",4000,0)</f>
        <v>0</v>
      </c>
      <c r="R38" s="24">
        <f>M38</f>
        <v>0</v>
      </c>
    </row>
    <row r="39" spans="1:18">
      <c r="A39" s="47"/>
      <c r="B39" s="57" t="s">
        <v>39</v>
      </c>
      <c r="C39" s="18"/>
      <c r="D39" s="18"/>
      <c r="E39" s="18"/>
      <c r="F39" s="18"/>
      <c r="G39" s="26"/>
      <c r="H39" s="4"/>
      <c r="I39" s="4"/>
      <c r="J39" s="4"/>
      <c r="K39" s="58"/>
      <c r="L39" s="18"/>
      <c r="N39" s="9">
        <f>IF(H39="x",IF(H34&lt;3000,H34,3000),0)</f>
        <v>0</v>
      </c>
      <c r="O39" s="9">
        <f t="shared" ref="O39:Q39" si="12">IF(I39="x",IF(I34&lt;3000,I34,3000),0)</f>
        <v>0</v>
      </c>
      <c r="P39" s="9">
        <f t="shared" si="12"/>
        <v>0</v>
      </c>
      <c r="Q39" s="9">
        <f t="shared" si="12"/>
        <v>0</v>
      </c>
      <c r="R39" s="24">
        <f>SUM(N39:Q39)</f>
        <v>0</v>
      </c>
    </row>
    <row r="40" spans="1:18">
      <c r="A40" s="47"/>
      <c r="B40" s="54"/>
      <c r="C40" s="18"/>
      <c r="D40" s="18"/>
      <c r="E40" s="18"/>
      <c r="F40" s="18"/>
      <c r="G40" s="23"/>
      <c r="H40" s="23"/>
      <c r="I40" s="23"/>
      <c r="J40" s="23"/>
      <c r="K40" s="62"/>
      <c r="L40" s="18"/>
    </row>
    <row r="41" spans="1:18">
      <c r="A41" s="47"/>
      <c r="B41" s="57" t="s">
        <v>41</v>
      </c>
      <c r="C41" s="18"/>
      <c r="D41" s="18"/>
      <c r="E41" s="18"/>
      <c r="F41" s="18"/>
      <c r="G41" s="7"/>
      <c r="H41" s="23"/>
      <c r="I41" s="23"/>
      <c r="J41" s="23"/>
      <c r="K41" s="62"/>
      <c r="L41" s="18"/>
      <c r="R41" s="27">
        <f>G41*1000</f>
        <v>0</v>
      </c>
    </row>
    <row r="42" spans="1:18">
      <c r="A42" s="47"/>
      <c r="B42" s="54"/>
      <c r="C42" s="18"/>
      <c r="D42" s="18"/>
      <c r="E42" s="18"/>
      <c r="F42" s="18"/>
      <c r="G42" s="23"/>
      <c r="H42" s="23"/>
      <c r="I42" s="23"/>
      <c r="J42" s="23"/>
      <c r="K42" s="62"/>
      <c r="L42" s="18"/>
    </row>
    <row r="43" spans="1:18">
      <c r="A43" s="47"/>
      <c r="B43" s="57" t="s">
        <v>36</v>
      </c>
      <c r="C43" s="18"/>
      <c r="D43" s="18"/>
      <c r="E43" s="18"/>
      <c r="F43" s="18"/>
      <c r="G43" s="8"/>
      <c r="H43" s="28"/>
      <c r="I43" s="23"/>
      <c r="J43" s="23"/>
      <c r="K43" s="62"/>
      <c r="L43" s="18"/>
      <c r="R43" s="29">
        <f>IF(G43&gt;8000,8000,G43)</f>
        <v>0</v>
      </c>
    </row>
    <row r="44" spans="1:18">
      <c r="A44" s="47"/>
      <c r="B44" s="54"/>
      <c r="C44" s="18"/>
      <c r="D44" s="18"/>
      <c r="E44" s="18"/>
      <c r="F44" s="18"/>
      <c r="G44" s="30"/>
      <c r="H44" s="28"/>
      <c r="I44" s="23"/>
      <c r="J44" s="23"/>
      <c r="K44" s="62"/>
      <c r="R44" s="29">
        <f>SUM(R37:R43)</f>
        <v>0</v>
      </c>
    </row>
    <row r="45" spans="1:18">
      <c r="A45" s="47"/>
      <c r="B45" s="83" t="s">
        <v>30</v>
      </c>
      <c r="C45" s="83"/>
      <c r="D45" s="83"/>
      <c r="E45" s="83"/>
      <c r="F45" s="18"/>
      <c r="G45" s="30">
        <f>R44</f>
        <v>0</v>
      </c>
      <c r="H45" s="28"/>
      <c r="I45" s="23"/>
      <c r="J45" s="23"/>
      <c r="K45" s="62"/>
      <c r="R45" s="29"/>
    </row>
    <row r="46" spans="1:18">
      <c r="A46" s="47"/>
      <c r="B46" s="54"/>
      <c r="C46" s="18"/>
      <c r="D46" s="18"/>
      <c r="E46" s="18"/>
      <c r="F46" s="18"/>
      <c r="G46" s="31"/>
      <c r="H46" s="23"/>
      <c r="I46" s="23"/>
      <c r="J46" s="23"/>
      <c r="K46" s="62"/>
      <c r="R46" s="29"/>
    </row>
    <row r="47" spans="1:18">
      <c r="A47" s="47"/>
      <c r="B47" s="18"/>
      <c r="C47" s="18"/>
      <c r="D47" s="83" t="s">
        <v>31</v>
      </c>
      <c r="E47" s="83"/>
      <c r="F47" s="98"/>
      <c r="G47" s="32">
        <f>SUM(G34:K34)-G45</f>
        <v>0</v>
      </c>
      <c r="H47" s="33"/>
      <c r="I47" s="34"/>
      <c r="J47" s="34"/>
      <c r="K47" s="63"/>
    </row>
    <row r="48" spans="1:18" ht="15" thickBot="1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6"/>
    </row>
    <row r="49" ht="15" thickTop="1"/>
  </sheetData>
  <sheetProtection algorithmName="SHA-512" hashValue="tpkUCrrSanQ8ejNO02HHCgF2rsK3zpb6srXwoy4Wb02cjmLPsnksCA8yrxv7MBR2ZUVwu6BXV5aiqp8iOdHMYw==" saltValue="gYT62IPXKluYQCpoLGqImQ==" spinCount="100000" sheet="1" objects="1" scenarios="1" selectLockedCells="1"/>
  <mergeCells count="25">
    <mergeCell ref="G4:I4"/>
    <mergeCell ref="G7:K7"/>
    <mergeCell ref="G8:K8"/>
    <mergeCell ref="G14:K14"/>
    <mergeCell ref="G27:K27"/>
    <mergeCell ref="G36:K36"/>
    <mergeCell ref="D47:F47"/>
    <mergeCell ref="B34:E34"/>
    <mergeCell ref="B45:E45"/>
    <mergeCell ref="B21:E21"/>
    <mergeCell ref="B22:E22"/>
    <mergeCell ref="B23:E23"/>
    <mergeCell ref="B25:E25"/>
    <mergeCell ref="B1:F1"/>
    <mergeCell ref="B32:E32"/>
    <mergeCell ref="B16:E16"/>
    <mergeCell ref="B17:E17"/>
    <mergeCell ref="B18:E18"/>
    <mergeCell ref="B19:E19"/>
    <mergeCell ref="B20:E20"/>
    <mergeCell ref="A4:B4"/>
    <mergeCell ref="A14:B14"/>
    <mergeCell ref="B10:C10"/>
    <mergeCell ref="B5:E5"/>
    <mergeCell ref="B6:E6"/>
  </mergeCells>
  <dataValidations count="1">
    <dataValidation type="textLength" operator="equal" allowBlank="1" showInputMessage="1" showErrorMessage="1" sqref="G28">
      <formula1>1</formula1>
    </dataValidation>
  </dataValidations>
  <pageMargins left="0.7" right="0.7" top="0.78740157499999996" bottom="0.78740157499999996" header="0.3" footer="0.3"/>
  <pageSetup paperSize="9" scale="8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Prüfung Einkommensgrenzen</vt:lpstr>
      <vt:lpstr>'Prüfung Einkommensgrenzen'!Druckbereich</vt:lpstr>
    </vt:vector>
  </TitlesOfParts>
  <Company>Stadt Frankfurt am Main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Madl, Jens</dc:creator>
  <cp:lastModifiedBy>Birgit Kasper</cp:lastModifiedBy>
  <cp:lastPrinted>2018-09-10T12:27:52Z</cp:lastPrinted>
  <dcterms:created xsi:type="dcterms:W3CDTF">2018-09-05T11:50:25Z</dcterms:created>
  <dcterms:modified xsi:type="dcterms:W3CDTF">2018-09-23T13:30:40Z</dcterms:modified>
</cp:coreProperties>
</file>